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14355" windowHeight="4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2" i="1" l="1"/>
  <c r="B10" i="1" l="1"/>
  <c r="C10" i="1" s="1"/>
  <c r="C11" i="1" l="1"/>
  <c r="C13" i="1"/>
  <c r="C12" i="1" l="1"/>
  <c r="B14" i="1"/>
  <c r="C14" i="1" l="1"/>
</calcChain>
</file>

<file path=xl/sharedStrings.xml><?xml version="1.0" encoding="utf-8"?>
<sst xmlns="http://schemas.openxmlformats.org/spreadsheetml/2006/main" count="20" uniqueCount="20">
  <si>
    <t>Pilot</t>
  </si>
  <si>
    <t>Ramp Weight &amp; Moment</t>
  </si>
  <si>
    <t>Fuel Allowance (taxi, runup)</t>
  </si>
  <si>
    <t>Takeoff Weight &amp; Moment</t>
  </si>
  <si>
    <t>Fuel Used</t>
  </si>
  <si>
    <t>Landing Weight &amp; Moment</t>
  </si>
  <si>
    <t>Item</t>
  </si>
  <si>
    <t>Weight</t>
  </si>
  <si>
    <t>Arm (in.)</t>
  </si>
  <si>
    <t>Weight (lbs.)</t>
  </si>
  <si>
    <t>Useable Fuel</t>
  </si>
  <si>
    <t>Envlope Points</t>
  </si>
  <si>
    <t>Arm</t>
  </si>
  <si>
    <t>*This is only meant to be a preliminary flight planning tool.  The pilot in command shall not rely on this tool as a primary means of performing weight and balance calculations.  The POH should always be referenced before flight.</t>
  </si>
  <si>
    <t>Front Passenger</t>
  </si>
  <si>
    <t>Rear Passengers</t>
  </si>
  <si>
    <t>Baggage Area 2</t>
  </si>
  <si>
    <t>Baggage Area 1</t>
  </si>
  <si>
    <t>Cessna 172</t>
  </si>
  <si>
    <t>N60HF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</si>
</sst>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1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6" fillId="3" borderId="1" xfId="0" applyFont="1" applyFill="1" applyBorder="1" applyProtection="1"/>
    <xf numFmtId="0" fontId="0" fillId="3" borderId="2" xfId="0" applyFill="1" applyBorder="1" applyProtection="1"/>
    <xf numFmtId="0" fontId="0" fillId="3" borderId="3" xfId="0" applyFill="1" applyBorder="1" applyProtection="1"/>
    <xf numFmtId="0" fontId="5" fillId="3" borderId="4" xfId="0" applyFont="1" applyFill="1" applyBorder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5" xfId="0" applyFill="1" applyBorder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14" xfId="0" applyFont="1" applyBorder="1" applyProtection="1"/>
    <xf numFmtId="0" fontId="0" fillId="0" borderId="16" xfId="0" applyFill="1" applyBorder="1" applyProtection="1"/>
    <xf numFmtId="0" fontId="0" fillId="0" borderId="5" xfId="0" applyBorder="1" applyProtection="1"/>
    <xf numFmtId="0" fontId="0" fillId="0" borderId="17" xfId="0" applyFill="1" applyBorder="1" applyProtection="1"/>
    <xf numFmtId="0" fontId="0" fillId="2" borderId="15" xfId="0" applyFill="1" applyBorder="1" applyProtection="1"/>
    <xf numFmtId="0" fontId="0" fillId="0" borderId="17" xfId="0" applyFill="1" applyBorder="1" applyAlignment="1" applyProtection="1">
      <alignment wrapText="1"/>
    </xf>
    <xf numFmtId="2" fontId="0" fillId="0" borderId="5" xfId="0" applyNumberFormat="1" applyBorder="1" applyProtection="1"/>
    <xf numFmtId="0" fontId="1" fillId="0" borderId="17" xfId="0" applyFont="1" applyFill="1" applyBorder="1" applyAlignment="1" applyProtection="1">
      <alignment wrapText="1"/>
    </xf>
    <xf numFmtId="0" fontId="1" fillId="0" borderId="0" xfId="0" applyFont="1" applyBorder="1" applyProtection="1"/>
    <xf numFmtId="0" fontId="1" fillId="0" borderId="18" xfId="0" applyFont="1" applyFill="1" applyBorder="1" applyAlignment="1" applyProtection="1">
      <alignment wrapText="1"/>
    </xf>
    <xf numFmtId="0" fontId="1" fillId="0" borderId="7" xfId="0" applyFont="1" applyBorder="1" applyProtection="1"/>
    <xf numFmtId="0" fontId="0" fillId="3" borderId="4" xfId="0" applyFill="1" applyBorder="1" applyProtection="1"/>
    <xf numFmtId="0" fontId="7" fillId="0" borderId="19" xfId="0" applyFont="1" applyBorder="1" applyProtection="1"/>
    <xf numFmtId="0" fontId="2" fillId="0" borderId="9" xfId="0" applyFont="1" applyBorder="1" applyProtection="1"/>
    <xf numFmtId="0" fontId="3" fillId="0" borderId="4" xfId="0" applyFont="1" applyBorder="1" applyProtection="1"/>
    <xf numFmtId="0" fontId="3" fillId="0" borderId="10" xfId="0" applyFont="1" applyBorder="1" applyProtection="1"/>
    <xf numFmtId="0" fontId="2" fillId="0" borderId="10" xfId="0" applyFont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0" fillId="0" borderId="4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3" borderId="7" xfId="0" applyFill="1" applyBorder="1" applyProtection="1"/>
    <xf numFmtId="0" fontId="0" fillId="3" borderId="8" xfId="0" applyFill="1" applyBorder="1" applyProtection="1"/>
    <xf numFmtId="1" fontId="2" fillId="0" borderId="4" xfId="0" applyNumberFormat="1" applyFont="1" applyBorder="1" applyProtection="1"/>
    <xf numFmtId="1" fontId="2" fillId="0" borderId="4" xfId="0" applyNumberFormat="1" applyFont="1" applyFill="1" applyBorder="1" applyProtection="1"/>
    <xf numFmtId="1" fontId="2" fillId="0" borderId="0" xfId="0" applyNumberFormat="1" applyFont="1" applyFill="1" applyBorder="1" applyProtection="1"/>
    <xf numFmtId="1" fontId="2" fillId="0" borderId="20" xfId="0" applyNumberFormat="1" applyFont="1" applyFill="1" applyBorder="1" applyProtection="1"/>
    <xf numFmtId="2" fontId="1" fillId="0" borderId="8" xfId="0" applyNumberFormat="1" applyFont="1" applyBorder="1" applyProtection="1"/>
    <xf numFmtId="0" fontId="4" fillId="0" borderId="0" xfId="0" applyFont="1" applyBorder="1" applyAlignment="1" applyProtection="1">
      <alignment horizontal="left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C.G. Envelope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Sheet1!$B$17</c:f>
              <c:strCache>
                <c:ptCount val="1"/>
                <c:pt idx="0">
                  <c:v>Weight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Sheet1!$A$18:$A$23</c:f>
              <c:numCache>
                <c:formatCode>0</c:formatCode>
                <c:ptCount val="6"/>
                <c:pt idx="0">
                  <c:v>35</c:v>
                </c:pt>
                <c:pt idx="1">
                  <c:v>35</c:v>
                </c:pt>
                <c:pt idx="2">
                  <c:v>38.5</c:v>
                </c:pt>
                <c:pt idx="3">
                  <c:v>47.3</c:v>
                </c:pt>
                <c:pt idx="4">
                  <c:v>47.3</c:v>
                </c:pt>
                <c:pt idx="5">
                  <c:v>35</c:v>
                </c:pt>
              </c:numCache>
            </c:numRef>
          </c:xVal>
          <c:yVal>
            <c:numRef>
              <c:f>Sheet1!$B$18:$B$23</c:f>
              <c:numCache>
                <c:formatCode>General</c:formatCode>
                <c:ptCount val="6"/>
                <c:pt idx="0">
                  <c:v>1500</c:v>
                </c:pt>
                <c:pt idx="1">
                  <c:v>1950</c:v>
                </c:pt>
                <c:pt idx="2">
                  <c:v>2300</c:v>
                </c:pt>
                <c:pt idx="3">
                  <c:v>2300</c:v>
                </c:pt>
                <c:pt idx="4">
                  <c:v>1500</c:v>
                </c:pt>
                <c:pt idx="5">
                  <c:v>1500</c:v>
                </c:pt>
              </c:numCache>
            </c:numRef>
          </c:yVal>
          <c:smooth val="0"/>
        </c:ser>
        <c:ser>
          <c:idx val="1"/>
          <c:order val="1"/>
          <c:marker>
            <c:symbol val="square"/>
            <c:size val="5"/>
            <c:spPr>
              <a:solidFill>
                <a:schemeClr val="accent1"/>
              </a:solidFill>
            </c:spPr>
          </c:marker>
          <c:xVal>
            <c:numRef>
              <c:f>Sheet1!$C$12</c:f>
              <c:numCache>
                <c:formatCode>0.00</c:formatCode>
                <c:ptCount val="1"/>
                <c:pt idx="0">
                  <c:v>40.051216649820574</c:v>
                </c:pt>
              </c:numCache>
            </c:numRef>
          </c:xVal>
          <c:yVal>
            <c:numRef>
              <c:f>Sheet1!$B$12</c:f>
              <c:numCache>
                <c:formatCode>General</c:formatCode>
                <c:ptCount val="1"/>
                <c:pt idx="0">
                  <c:v>1474.13</c:v>
                </c:pt>
              </c:numCache>
            </c:numRef>
          </c:yVal>
          <c:smooth val="0"/>
        </c:ser>
        <c:ser>
          <c:idx val="2"/>
          <c:order val="2"/>
          <c:marker>
            <c:symbol val="square"/>
            <c:size val="5"/>
          </c:marker>
          <c:xVal>
            <c:numRef>
              <c:f>Sheet1!$C$14</c:f>
              <c:numCache>
                <c:formatCode>0.00</c:formatCode>
                <c:ptCount val="1"/>
                <c:pt idx="0">
                  <c:v>40.051216649820574</c:v>
                </c:pt>
              </c:numCache>
            </c:numRef>
          </c:xVal>
          <c:yVal>
            <c:numRef>
              <c:f>Sheet1!$B$14</c:f>
              <c:numCache>
                <c:formatCode>General</c:formatCode>
                <c:ptCount val="1"/>
                <c:pt idx="0">
                  <c:v>1474.13</c:v>
                </c:pt>
              </c:numCache>
            </c:numRef>
          </c:yVal>
          <c:smooth val="0"/>
        </c:ser>
        <c:ser>
          <c:idx val="3"/>
          <c:order val="3"/>
          <c:spPr>
            <a:ln w="19050"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Sheet1!$A$24:$A$26</c:f>
              <c:numCache>
                <c:formatCode>0</c:formatCode>
                <c:ptCount val="3"/>
                <c:pt idx="0">
                  <c:v>35.5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Sheet1!$B$24:$B$26</c:f>
              <c:numCache>
                <c:formatCode>General</c:formatCode>
                <c:ptCount val="3"/>
                <c:pt idx="0">
                  <c:v>2000</c:v>
                </c:pt>
                <c:pt idx="1">
                  <c:v>2000</c:v>
                </c:pt>
                <c:pt idx="2">
                  <c:v>1500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851520"/>
        <c:axId val="147861888"/>
      </c:scatterChart>
      <c:valAx>
        <c:axId val="147851520"/>
        <c:scaling>
          <c:orientation val="minMax"/>
          <c:max val="50"/>
          <c:min val="3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C.G. Location (in.)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147861888"/>
        <c:crosses val="autoZero"/>
        <c:crossBetween val="midCat"/>
        <c:majorUnit val="1"/>
      </c:valAx>
      <c:valAx>
        <c:axId val="147861888"/>
        <c:scaling>
          <c:orientation val="minMax"/>
          <c:max val="2400"/>
          <c:min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Weight (lbs.)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47851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609599</xdr:colOff>
      <xdr:row>1</xdr:row>
      <xdr:rowOff>14286</xdr:rowOff>
    </xdr:from>
    <xdr:to>
      <xdr:col>13</xdr:col>
      <xdr:colOff>600074</xdr:colOff>
      <xdr:row>13</xdr:row>
      <xdr:rowOff>552450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0.34135</cdr:x>
      <cdr:y>0.52535</cdr:y>
    </cdr:from>
    <cdr:to>
      <cdr:x>0.64651</cdr:x>
      <cdr:y>0.6189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37710" y="1793934"/>
          <a:ext cx="2089880" cy="3194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/>
            <a:t>Utility Category</a:t>
          </a:r>
        </a:p>
      </cdr:txBody>
    </cdr:sp>
  </cdr:relSizeAnchor>
  <cdr:relSizeAnchor xmlns:cdr="http://schemas.openxmlformats.org/drawingml/2006/chartDrawing">
    <cdr:from>
      <cdr:x>0.09863</cdr:x>
      <cdr:y>0.14369</cdr:y>
    </cdr:from>
    <cdr:to>
      <cdr:x>0.67452</cdr:x>
      <cdr:y>0.24988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75460" y="490647"/>
          <a:ext cx="3943968" cy="362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1" i="1"/>
            <a:t>*Utility category</a:t>
          </a:r>
          <a:r>
            <a:rPr lang="en-US" sz="1000" b="1" i="1" baseline="0"/>
            <a:t> only when no rear passengers or baggage.</a:t>
          </a:r>
          <a:endParaRPr lang="en-US" sz="1000" b="1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workbookViewId="0">
      <selection activeCell="B13" sqref="B13"/>
    </sheetView>
  </sheetViews>
  <sheetFormatPr defaultRowHeight="15" x14ac:dyDescent="0.25"/>
  <cols>
    <col min="1" max="1" width="23" bestFit="1" customWidth="1"/>
    <col min="2" max="2" width="12.5703125" bestFit="1" customWidth="1"/>
    <col min="3" max="3" width="8.85546875" bestFit="1" customWidth="1"/>
    <col min="5" max="5" width="11.28515625" bestFit="1" customWidth="1"/>
    <col min="6" max="6" width="13.7109375" bestFit="1" customWidth="1"/>
    <col min="7" max="7" width="13.85546875" bestFit="1" customWidth="1"/>
    <col min="15" max="15" width="11.28515625" bestFit="1" customWidth="1"/>
    <col min="16" max="16" width="13.7109375" bestFit="1" customWidth="1"/>
    <col min="17" max="17" width="13.85546875" bestFit="1" customWidth="1"/>
  </cols>
  <sheetData>
    <row r="1" spans="1:17" ht="31.5" x14ac:dyDescent="0.5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</row>
    <row r="2" spans="1:17" ht="29.25" thickBot="1" x14ac:dyDescent="0.5">
      <c r="A2" s="6" t="s">
        <v>19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7"/>
      <c r="P2" s="7"/>
      <c r="Q2" s="9"/>
    </row>
    <row r="3" spans="1:17" x14ac:dyDescent="0.25">
      <c r="A3" s="10" t="s">
        <v>6</v>
      </c>
      <c r="B3" s="11" t="s">
        <v>9</v>
      </c>
      <c r="C3" s="12" t="s">
        <v>8</v>
      </c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7"/>
      <c r="P3" s="7"/>
      <c r="Q3" s="9"/>
    </row>
    <row r="4" spans="1:17" x14ac:dyDescent="0.25">
      <c r="A4" s="13" t="s">
        <v>0</v>
      </c>
      <c r="B4" s="1"/>
      <c r="C4" s="14">
        <v>37</v>
      </c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7"/>
      <c r="P4" s="7"/>
      <c r="Q4" s="9"/>
    </row>
    <row r="5" spans="1:17" x14ac:dyDescent="0.25">
      <c r="A5" s="15" t="s">
        <v>14</v>
      </c>
      <c r="B5" s="2"/>
      <c r="C5" s="14">
        <v>37</v>
      </c>
      <c r="D5" s="7"/>
      <c r="E5" s="8"/>
      <c r="F5" s="8"/>
      <c r="G5" s="8"/>
      <c r="H5" s="8"/>
      <c r="I5" s="8"/>
      <c r="J5" s="8"/>
      <c r="K5" s="8"/>
      <c r="L5" s="8"/>
      <c r="M5" s="8"/>
      <c r="N5" s="8"/>
      <c r="O5" s="7"/>
      <c r="P5" s="7"/>
      <c r="Q5" s="9"/>
    </row>
    <row r="6" spans="1:17" x14ac:dyDescent="0.25">
      <c r="A6" s="15" t="s">
        <v>15</v>
      </c>
      <c r="B6" s="2"/>
      <c r="C6" s="14">
        <v>73</v>
      </c>
      <c r="D6" s="7"/>
      <c r="E6" s="8"/>
      <c r="F6" s="8"/>
      <c r="G6" s="8"/>
      <c r="H6" s="8"/>
      <c r="I6" s="8"/>
      <c r="J6" s="8"/>
      <c r="K6" s="8"/>
      <c r="L6" s="8"/>
      <c r="M6" s="8"/>
      <c r="N6" s="8"/>
      <c r="O6" s="7"/>
      <c r="P6" s="7"/>
      <c r="Q6" s="9"/>
    </row>
    <row r="7" spans="1:17" x14ac:dyDescent="0.25">
      <c r="A7" s="15" t="s">
        <v>10</v>
      </c>
      <c r="B7" s="2"/>
      <c r="C7" s="14">
        <v>48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7"/>
      <c r="P7" s="7"/>
      <c r="Q7" s="9"/>
    </row>
    <row r="8" spans="1:17" x14ac:dyDescent="0.25">
      <c r="A8" s="15" t="s">
        <v>17</v>
      </c>
      <c r="B8" s="2"/>
      <c r="C8" s="14">
        <v>95</v>
      </c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7"/>
      <c r="P8" s="7"/>
      <c r="Q8" s="9"/>
    </row>
    <row r="9" spans="1:17" x14ac:dyDescent="0.25">
      <c r="A9" s="15" t="s">
        <v>16</v>
      </c>
      <c r="B9" s="2"/>
      <c r="C9" s="14">
        <v>123</v>
      </c>
      <c r="D9" s="7"/>
      <c r="E9" s="8"/>
      <c r="F9" s="8"/>
      <c r="G9" s="8"/>
      <c r="H9" s="8"/>
      <c r="I9" s="8"/>
      <c r="J9" s="8"/>
      <c r="K9" s="8"/>
      <c r="L9" s="8"/>
      <c r="M9" s="8"/>
      <c r="N9" s="8"/>
      <c r="O9" s="7"/>
      <c r="P9" s="7"/>
      <c r="Q9" s="9"/>
    </row>
    <row r="10" spans="1:17" ht="30" x14ac:dyDescent="0.25">
      <c r="A10" s="17" t="s">
        <v>1</v>
      </c>
      <c r="B10" s="8">
        <f>1481.13+SUM(B4:B9)</f>
        <v>1481.13</v>
      </c>
      <c r="C10" s="18">
        <f>(58704.7+B4*C4+B5*C5+B6*C6+B7*C7+B9*C9)/B10</f>
        <v>39.635075921762436</v>
      </c>
      <c r="D10" s="7"/>
      <c r="E10" s="8"/>
      <c r="F10" s="8"/>
      <c r="G10" s="8"/>
      <c r="H10" s="8"/>
      <c r="I10" s="8"/>
      <c r="J10" s="8"/>
      <c r="K10" s="8"/>
      <c r="L10" s="8"/>
      <c r="M10" s="8"/>
      <c r="N10" s="8"/>
      <c r="O10" s="7"/>
      <c r="P10" s="7"/>
      <c r="Q10" s="9"/>
    </row>
    <row r="11" spans="1:17" ht="30" x14ac:dyDescent="0.25">
      <c r="A11" s="17" t="s">
        <v>2</v>
      </c>
      <c r="B11" s="8">
        <v>-7</v>
      </c>
      <c r="C11" s="14">
        <f>C7</f>
        <v>48</v>
      </c>
      <c r="D11" s="7"/>
      <c r="E11" s="8"/>
      <c r="F11" s="8"/>
      <c r="G11" s="8"/>
      <c r="H11" s="8"/>
      <c r="I11" s="8"/>
      <c r="J11" s="8"/>
      <c r="K11" s="8"/>
      <c r="L11" s="8"/>
      <c r="M11" s="8"/>
      <c r="N11" s="8"/>
      <c r="O11" s="7"/>
      <c r="P11" s="7"/>
      <c r="Q11" s="9"/>
    </row>
    <row r="12" spans="1:17" ht="30" x14ac:dyDescent="0.25">
      <c r="A12" s="19" t="s">
        <v>3</v>
      </c>
      <c r="B12" s="20">
        <f>B10+B11</f>
        <v>1474.13</v>
      </c>
      <c r="C12" s="18">
        <f>(C10*B10-B11*C7)/B12</f>
        <v>40.051216649820574</v>
      </c>
      <c r="D12" s="7"/>
      <c r="E12" s="8"/>
      <c r="F12" s="8"/>
      <c r="G12" s="8"/>
      <c r="H12" s="8"/>
      <c r="I12" s="8"/>
      <c r="J12" s="8"/>
      <c r="K12" s="8"/>
      <c r="L12" s="8"/>
      <c r="M12" s="8"/>
      <c r="N12" s="8"/>
      <c r="O12" s="7"/>
      <c r="P12" s="7"/>
      <c r="Q12" s="9"/>
    </row>
    <row r="13" spans="1:17" x14ac:dyDescent="0.25">
      <c r="A13" s="17" t="s">
        <v>4</v>
      </c>
      <c r="B13" s="16"/>
      <c r="C13" s="14">
        <f>C7</f>
        <v>48</v>
      </c>
      <c r="D13" s="7"/>
      <c r="E13" s="8"/>
      <c r="F13" s="8"/>
      <c r="G13" s="8"/>
      <c r="H13" s="8"/>
      <c r="I13" s="8"/>
      <c r="J13" s="8"/>
      <c r="K13" s="8"/>
      <c r="L13" s="8"/>
      <c r="M13" s="8"/>
      <c r="N13" s="8"/>
      <c r="O13" s="7"/>
      <c r="P13" s="7"/>
      <c r="Q13" s="9"/>
    </row>
    <row r="14" spans="1:17" ht="30.75" thickBot="1" x14ac:dyDescent="0.3">
      <c r="A14" s="21" t="s">
        <v>5</v>
      </c>
      <c r="B14" s="22">
        <f>B12-B13</f>
        <v>1474.13</v>
      </c>
      <c r="C14" s="40">
        <f>(B12*C12-B13*C13)/B14</f>
        <v>40.051216649820574</v>
      </c>
      <c r="D14" s="7"/>
      <c r="E14" s="8"/>
      <c r="F14" s="8"/>
      <c r="G14" s="8"/>
      <c r="H14" s="8"/>
      <c r="I14" s="8"/>
      <c r="J14" s="8"/>
      <c r="K14" s="8"/>
      <c r="L14" s="8"/>
      <c r="M14" s="8"/>
      <c r="N14" s="8"/>
      <c r="O14" s="7"/>
      <c r="P14" s="7"/>
      <c r="Q14" s="9"/>
    </row>
    <row r="15" spans="1:17" ht="15" customHeight="1" x14ac:dyDescent="0.25">
      <c r="A15" s="23"/>
      <c r="B15" s="7"/>
      <c r="C15" s="7"/>
      <c r="D15" s="7"/>
      <c r="E15" s="41" t="s">
        <v>13</v>
      </c>
      <c r="F15" s="41"/>
      <c r="G15" s="41"/>
      <c r="H15" s="41"/>
      <c r="I15" s="41"/>
      <c r="J15" s="41"/>
      <c r="K15" s="41"/>
      <c r="L15" s="41"/>
      <c r="M15" s="7"/>
      <c r="N15" s="7"/>
      <c r="O15" s="7"/>
      <c r="P15" s="7"/>
      <c r="Q15" s="9"/>
    </row>
    <row r="16" spans="1:17" ht="15.75" x14ac:dyDescent="0.25">
      <c r="A16" s="24" t="s">
        <v>11</v>
      </c>
      <c r="B16" s="25"/>
      <c r="C16" s="7"/>
      <c r="D16" s="7"/>
      <c r="E16" s="41"/>
      <c r="F16" s="41"/>
      <c r="G16" s="41"/>
      <c r="H16" s="41"/>
      <c r="I16" s="41"/>
      <c r="J16" s="41"/>
      <c r="K16" s="41"/>
      <c r="L16" s="41"/>
      <c r="M16" s="7"/>
      <c r="N16" s="7"/>
      <c r="O16" s="7"/>
      <c r="P16" s="7"/>
      <c r="Q16" s="9"/>
    </row>
    <row r="17" spans="1:17" x14ac:dyDescent="0.25">
      <c r="A17" s="26" t="s">
        <v>12</v>
      </c>
      <c r="B17" s="27" t="s">
        <v>7</v>
      </c>
      <c r="C17" s="7"/>
      <c r="D17" s="7"/>
      <c r="E17" s="41"/>
      <c r="F17" s="41"/>
      <c r="G17" s="41"/>
      <c r="H17" s="41"/>
      <c r="I17" s="41"/>
      <c r="J17" s="41"/>
      <c r="K17" s="41"/>
      <c r="L17" s="41"/>
      <c r="M17" s="7"/>
      <c r="N17" s="7"/>
      <c r="O17" s="7"/>
      <c r="P17" s="7"/>
      <c r="Q17" s="9"/>
    </row>
    <row r="18" spans="1:17" x14ac:dyDescent="0.25">
      <c r="A18" s="36">
        <v>35</v>
      </c>
      <c r="B18" s="28">
        <v>1500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9"/>
    </row>
    <row r="19" spans="1:17" x14ac:dyDescent="0.25">
      <c r="A19" s="36">
        <v>35</v>
      </c>
      <c r="B19" s="28">
        <v>1950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9"/>
    </row>
    <row r="20" spans="1:17" x14ac:dyDescent="0.25">
      <c r="A20" s="36">
        <v>38.5</v>
      </c>
      <c r="B20" s="28">
        <v>2300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9"/>
    </row>
    <row r="21" spans="1:17" x14ac:dyDescent="0.25">
      <c r="A21" s="36">
        <v>47.3</v>
      </c>
      <c r="B21" s="28">
        <v>2300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9"/>
    </row>
    <row r="22" spans="1:17" x14ac:dyDescent="0.25">
      <c r="A22" s="36">
        <v>47.3</v>
      </c>
      <c r="B22" s="28">
        <v>1500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9"/>
    </row>
    <row r="23" spans="1:17" x14ac:dyDescent="0.25">
      <c r="A23" s="36">
        <v>35</v>
      </c>
      <c r="B23" s="28">
        <v>1500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9"/>
    </row>
    <row r="24" spans="1:17" x14ac:dyDescent="0.25">
      <c r="A24" s="37">
        <v>35.5</v>
      </c>
      <c r="B24" s="29">
        <v>2000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9"/>
    </row>
    <row r="25" spans="1:17" x14ac:dyDescent="0.25">
      <c r="A25" s="38">
        <v>40.5</v>
      </c>
      <c r="B25" s="29">
        <v>2000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9"/>
    </row>
    <row r="26" spans="1:17" x14ac:dyDescent="0.25">
      <c r="A26" s="39">
        <v>40.5</v>
      </c>
      <c r="B26" s="30">
        <v>1500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9"/>
    </row>
    <row r="27" spans="1:17" x14ac:dyDescent="0.25">
      <c r="A27" s="23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9"/>
    </row>
    <row r="28" spans="1:17" x14ac:dyDescent="0.25">
      <c r="A28" s="23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9"/>
    </row>
    <row r="29" spans="1:17" x14ac:dyDescent="0.25">
      <c r="A29" s="23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9"/>
    </row>
    <row r="30" spans="1:17" x14ac:dyDescent="0.25">
      <c r="A30" s="31"/>
      <c r="B30" s="8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9"/>
    </row>
    <row r="31" spans="1:17" x14ac:dyDescent="0.25">
      <c r="A31" s="31"/>
      <c r="B31" s="8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9"/>
    </row>
    <row r="32" spans="1:17" ht="15.75" thickBot="1" x14ac:dyDescent="0.3">
      <c r="A32" s="32"/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5"/>
    </row>
  </sheetData>
  <mergeCells count="1">
    <mergeCell ref="E15:L17"/>
  </mergeCells>
  <conditionalFormatting sqref="B12">
    <cfRule type="cellIs" dxfId="1" priority="2" operator="greaterThan">
      <formula>2440</formula>
    </cfRule>
  </conditionalFormatting>
  <conditionalFormatting sqref="B14">
    <cfRule type="cellIs" dxfId="0" priority="1" operator="greaterThan">
      <formula>2440</formula>
    </cfRule>
  </conditionalFormatting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Jacob</cp:lastModifiedBy>
  <dcterms:created xsi:type="dcterms:W3CDTF">2014-04-09T21:26:47Z</dcterms:created>
  <dcterms:modified xsi:type="dcterms:W3CDTF">2014-04-24T23:06:53Z</dcterms:modified>
</cp:coreProperties>
</file>